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05" activeTab="0"/>
  </bookViews>
  <sheets>
    <sheet name="Calculator" sheetId="1" r:id="rId1"/>
    <sheet name="FORM 70" sheetId="2" r:id="rId2"/>
    <sheet name="Sheet3" sheetId="3" r:id="rId3"/>
  </sheets>
  <definedNames>
    <definedName name="_xlnm.Print_Area" localSheetId="1">'FORM 70'!$A$1:$Q$35</definedName>
  </definedNames>
  <calcPr fullCalcOnLoad="1"/>
</workbook>
</file>

<file path=xl/sharedStrings.xml><?xml version="1.0" encoding="utf-8"?>
<sst xmlns="http://schemas.openxmlformats.org/spreadsheetml/2006/main" count="40" uniqueCount="33">
  <si>
    <t>MAG CRS</t>
  </si>
  <si>
    <t>DIST</t>
  </si>
  <si>
    <t>TAS</t>
  </si>
  <si>
    <t>ALT</t>
  </si>
  <si>
    <t>GND SPEED</t>
  </si>
  <si>
    <t>ETE</t>
  </si>
  <si>
    <t>ETA/ATA</t>
  </si>
  <si>
    <t>FUEL</t>
  </si>
  <si>
    <t>VAR</t>
  </si>
  <si>
    <t>WIND DIR</t>
  </si>
  <si>
    <t>WIND SPEED</t>
  </si>
  <si>
    <t>TRUE CRS</t>
  </si>
  <si>
    <t>WCA</t>
  </si>
  <si>
    <t>Fuel/hr</t>
  </si>
  <si>
    <t>Fuel Start</t>
  </si>
  <si>
    <t>Fuel Remaining</t>
  </si>
  <si>
    <t>ETE Total</t>
  </si>
  <si>
    <t>Pilot's Flight Plan And Flight Log</t>
  </si>
  <si>
    <t>Clearance</t>
  </si>
  <si>
    <t>T/O, Climb, Cruise Data</t>
  </si>
  <si>
    <t>Frequencies</t>
  </si>
  <si>
    <t>Dep Field Data</t>
  </si>
  <si>
    <t>Route</t>
  </si>
  <si>
    <t>Ident</t>
  </si>
  <si>
    <t>GND SPD</t>
  </si>
  <si>
    <t>Actual Fuel</t>
  </si>
  <si>
    <t>FIX</t>
  </si>
  <si>
    <t>FREQ</t>
  </si>
  <si>
    <t>Total DIST</t>
  </si>
  <si>
    <t>Total ETE</t>
  </si>
  <si>
    <t>Total Fuel</t>
  </si>
  <si>
    <t>Total Dist</t>
  </si>
  <si>
    <t>WIND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</si>
</sst>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mm"/>
    <numFmt numFmtId="167" formatCode="mm\.ss"/>
    <numFmt numFmtId="168" formatCode="0.000"/>
  </numFmts>
  <fonts count="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21" fontId="1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6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 applyProtection="1">
      <alignment vertical="center"/>
      <protection/>
    </xf>
    <xf numFmtId="1" fontId="0" fillId="0" borderId="5" xfId="0" applyNumberFormat="1" applyBorder="1" applyAlignment="1" applyProtection="1">
      <alignment horizontal="center" vertical="center"/>
      <protection/>
    </xf>
    <xf numFmtId="1" fontId="0" fillId="0" borderId="5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1" fontId="0" fillId="0" borderId="5" xfId="0" applyNumberFormat="1" applyBorder="1" applyAlignment="1" applyProtection="1">
      <alignment horizontal="center" vertical="center"/>
      <protection/>
    </xf>
    <xf numFmtId="21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 quotePrefix="1">
      <alignment horizontal="center" vertical="center"/>
      <protection locked="0"/>
    </xf>
    <xf numFmtId="1" fontId="0" fillId="2" borderId="5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47" customWidth="1"/>
    <col min="2" max="2" width="12.140625" style="47" customWidth="1"/>
    <col min="3" max="3" width="15.7109375" style="47" customWidth="1"/>
    <col min="4" max="4" width="13.140625" style="48" customWidth="1"/>
    <col min="5" max="5" width="9.140625" style="48" customWidth="1"/>
    <col min="6" max="6" width="13.28125" style="48" customWidth="1"/>
    <col min="7" max="8" width="9.140625" style="48" customWidth="1"/>
    <col min="9" max="10" width="9.140625" style="47" customWidth="1"/>
    <col min="11" max="11" width="16.7109375" style="47" customWidth="1"/>
    <col min="12" max="16384" width="9.140625" style="47" customWidth="1"/>
  </cols>
  <sheetData>
    <row r="1" spans="1:8" ht="12.75">
      <c r="A1" s="46" t="s">
        <v>2</v>
      </c>
      <c r="B1" s="54">
        <v>250</v>
      </c>
      <c r="D1" s="48" t="s">
        <v>9</v>
      </c>
      <c r="E1" s="55">
        <v>90</v>
      </c>
      <c r="G1" s="48" t="s">
        <v>31</v>
      </c>
      <c r="H1" s="49">
        <f>SUM(E7:E27)</f>
        <v>0</v>
      </c>
    </row>
    <row r="2" spans="1:5" ht="12.75">
      <c r="A2" s="46" t="s">
        <v>3</v>
      </c>
      <c r="B2" s="54">
        <v>10000</v>
      </c>
      <c r="D2" s="48" t="s">
        <v>10</v>
      </c>
      <c r="E2" s="55">
        <v>15</v>
      </c>
    </row>
    <row r="3" spans="1:2" ht="12.75">
      <c r="A3" s="46" t="s">
        <v>8</v>
      </c>
      <c r="B3" s="54">
        <v>2</v>
      </c>
    </row>
    <row r="4" spans="1:5" ht="12.75">
      <c r="A4" s="46" t="s">
        <v>13</v>
      </c>
      <c r="B4" s="54">
        <v>1190</v>
      </c>
      <c r="D4" s="48" t="s">
        <v>14</v>
      </c>
      <c r="E4" s="55">
        <v>5000</v>
      </c>
    </row>
    <row r="6" spans="1:11" ht="17.25" customHeight="1">
      <c r="A6" s="50" t="s">
        <v>26</v>
      </c>
      <c r="B6" s="50" t="s">
        <v>11</v>
      </c>
      <c r="C6" s="50" t="s">
        <v>12</v>
      </c>
      <c r="D6" s="50" t="s">
        <v>0</v>
      </c>
      <c r="E6" s="50" t="s">
        <v>1</v>
      </c>
      <c r="F6" s="50" t="s">
        <v>4</v>
      </c>
      <c r="G6" s="50" t="s">
        <v>5</v>
      </c>
      <c r="H6" s="50" t="s">
        <v>16</v>
      </c>
      <c r="I6" s="50" t="s">
        <v>6</v>
      </c>
      <c r="J6" s="50" t="s">
        <v>7</v>
      </c>
      <c r="K6" s="50" t="s">
        <v>15</v>
      </c>
    </row>
    <row r="7" spans="1:11" ht="12.75">
      <c r="A7" s="42"/>
      <c r="B7" s="56"/>
      <c r="C7" s="43">
        <f>($E$2/$B$1)*SIN(RADIANS($E$1)-RADIANS(B7))*180/PI()</f>
        <v>3.437746770784939</v>
      </c>
      <c r="D7" s="51">
        <f>IF(B7=0,"",IF((B7+$B$3+C7)&gt;360,B7+$B$3+C7-360,IF(B7+$B$3+C7&lt;0,B7+$B$3+C7+360,B7+$B$3+C7)))</f>
      </c>
      <c r="E7" s="60"/>
      <c r="F7" s="51">
        <f>IF(E7=0,"",$B$1*SQRT(1-POWER(RADIANS(C7),2))-$E$2*COS(RADIANS($E$1)-RADIANS(B7)))</f>
      </c>
      <c r="G7" s="52">
        <f>IF(F7="","",(E7/F7*60)/1440)</f>
      </c>
      <c r="H7" s="52">
        <f>G7</f>
      </c>
      <c r="I7" s="53"/>
      <c r="J7" s="51">
        <f>IF(G7="","",G7*$B$4*(1440/60))</f>
      </c>
      <c r="K7" s="51">
        <f>IF(ISERR(E4-J7),"",E4-J7)</f>
      </c>
    </row>
    <row r="8" spans="1:11" ht="12.75">
      <c r="A8" s="42"/>
      <c r="B8" s="43"/>
      <c r="C8" s="43"/>
      <c r="D8" s="51"/>
      <c r="E8" s="60"/>
      <c r="F8" s="51"/>
      <c r="G8" s="52"/>
      <c r="H8" s="52"/>
      <c r="I8" s="53"/>
      <c r="J8" s="51"/>
      <c r="K8" s="51"/>
    </row>
    <row r="9" spans="1:11" ht="12.75">
      <c r="A9" s="42"/>
      <c r="B9" s="56"/>
      <c r="C9" s="43">
        <f>($E$2/$B$1)*SIN(RADIANS($E$1)-RADIANS(B9))*180/PI()</f>
        <v>3.437746770784939</v>
      </c>
      <c r="D9" s="51">
        <f>IF(B9=0,"",IF((B9+$B$3+C9)&gt;360,B9+$B$3+C9-360,IF(B9+$B$3+C9&lt;0,B9+$B$3+C9+360,B9+$B$3+C9)))</f>
      </c>
      <c r="E9" s="60"/>
      <c r="F9" s="51">
        <f>IF(E9=0,"",$B$1*SQRT(1-POWER(RADIANS(C9),2))-$E$2*COS(RADIANS($E$1)-RADIANS(B9)))</f>
      </c>
      <c r="G9" s="52">
        <f>IF(F9="","",(E9/F9*60)/1440)</f>
      </c>
      <c r="H9" s="52">
        <f>IF(ISERR(H7+G9),"",H7+G9)</f>
      </c>
      <c r="I9" s="53"/>
      <c r="J9" s="51">
        <f>IF(G9="","",G9*$B$4*(1440/60))</f>
      </c>
      <c r="K9" s="51">
        <f>IF(ISERR(K7-J9),"",K7-J9)</f>
      </c>
    </row>
    <row r="10" spans="1:11" ht="12.75">
      <c r="A10" s="42"/>
      <c r="B10" s="43"/>
      <c r="C10" s="43"/>
      <c r="D10" s="51"/>
      <c r="E10" s="60"/>
      <c r="F10" s="51"/>
      <c r="G10" s="52"/>
      <c r="H10" s="52"/>
      <c r="I10" s="53"/>
      <c r="J10" s="51"/>
      <c r="K10" s="51"/>
    </row>
    <row r="11" spans="1:11" ht="12.75">
      <c r="A11" s="42"/>
      <c r="B11" s="56"/>
      <c r="C11" s="43">
        <f>($E$2/$B$1)*SIN(RADIANS($E$1)-RADIANS(B11))*180/PI()</f>
        <v>3.437746770784939</v>
      </c>
      <c r="D11" s="51">
        <f>IF(B11=0,"",IF((B11+$B$3+C11)&gt;360,B11+$B$3+C11-360,IF(B11+$B$3+C11&lt;0,B11+$B$3+C11+360,B11+$B$3+C11)))</f>
      </c>
      <c r="E11" s="60"/>
      <c r="F11" s="51">
        <f>IF(E11=0,"",$B$1*SQRT(1-POWER(RADIANS(C11),2))-$E$2*COS(RADIANS($E$1)-RADIANS(B11)))</f>
      </c>
      <c r="G11" s="52">
        <f>IF(F11="","",(E11/F11*60)/1440)</f>
      </c>
      <c r="H11" s="52">
        <f>IF(ISERR(H9+G11),"",H9+G11)</f>
      </c>
      <c r="I11" s="53"/>
      <c r="J11" s="51">
        <f>IF(G11="","",G11*$B$4*(1440/60))</f>
      </c>
      <c r="K11" s="51">
        <f>IF(ISERR(K9-J11),"",K9-J11)</f>
      </c>
    </row>
    <row r="12" spans="1:11" ht="12.75">
      <c r="A12" s="42"/>
      <c r="B12" s="43"/>
      <c r="C12" s="43"/>
      <c r="D12" s="51"/>
      <c r="E12" s="60"/>
      <c r="F12" s="51"/>
      <c r="G12" s="52"/>
      <c r="H12" s="52"/>
      <c r="I12" s="53"/>
      <c r="J12" s="51"/>
      <c r="K12" s="51"/>
    </row>
    <row r="13" spans="1:11" ht="12.75">
      <c r="A13" s="42"/>
      <c r="B13" s="57"/>
      <c r="C13" s="43">
        <f>($E$2/$B$1)*SIN(RADIANS($E$1)-RADIANS(B13))*180/PI()</f>
        <v>3.437746770784939</v>
      </c>
      <c r="D13" s="51">
        <f>IF(B13=0,"",IF((B13+$B$3+C13)&gt;360,B13+$B$3+C13-360,IF(B13+$B$3+C13&lt;0,B13+$B$3+C13+360,B13+$B$3+C13)))</f>
      </c>
      <c r="E13" s="60"/>
      <c r="F13" s="51">
        <f>IF(E13=0,"",$B$1*SQRT(1-POWER(RADIANS(C13),2))-$E$2*COS(RADIANS($E$1)-RADIANS(B13)))</f>
      </c>
      <c r="G13" s="52">
        <f>IF(F13="","",(E13/F13*60)/1440)</f>
      </c>
      <c r="H13" s="52">
        <f>IF(ISERR(H11+G13),"",H11+G13)</f>
      </c>
      <c r="I13" s="53"/>
      <c r="J13" s="51">
        <f>IF(G13="","",G13*$B$4*(1440/60))</f>
      </c>
      <c r="K13" s="51">
        <f>IF(ISERR(K11-J13),"",K11-J13)</f>
      </c>
    </row>
    <row r="14" spans="1:11" ht="12.75">
      <c r="A14" s="42"/>
      <c r="B14" s="43"/>
      <c r="C14" s="43"/>
      <c r="D14" s="51"/>
      <c r="E14" s="60"/>
      <c r="F14" s="51"/>
      <c r="G14" s="52"/>
      <c r="H14" s="52"/>
      <c r="I14" s="53"/>
      <c r="J14" s="51"/>
      <c r="K14" s="51"/>
    </row>
    <row r="15" spans="1:11" ht="12.75">
      <c r="A15" s="42"/>
      <c r="B15" s="56"/>
      <c r="C15" s="43">
        <f>($E$2/$B$1)*SIN(RADIANS($E$1)-RADIANS(B15))*180/PI()</f>
        <v>3.437746770784939</v>
      </c>
      <c r="D15" s="51">
        <f>IF(B15=0,"",IF((B15+$B$3+C15)&gt;360,B15+$B$3+C15-360,IF(B15+$B$3+C15&lt;0,B15+$B$3+C15+360,B15+$B$3+C15)))</f>
      </c>
      <c r="E15" s="60"/>
      <c r="F15" s="51">
        <f>IF(E15=0,"",$B$1*SQRT(1-POWER(RADIANS(C15),2))-$E$2*COS(RADIANS($E$1)-RADIANS(B15)))</f>
      </c>
      <c r="G15" s="52">
        <f>IF(F15="","",(E15/F15*60)/1440)</f>
      </c>
      <c r="H15" s="52">
        <f>IF(ISERR(H13+G15),"",H13+G15)</f>
      </c>
      <c r="I15" s="53"/>
      <c r="J15" s="51">
        <f>IF(G15="","",G15*$B$4*(1440/60))</f>
      </c>
      <c r="K15" s="51">
        <f>IF(ISERR(K13-J15),"",K13-J15)</f>
      </c>
    </row>
    <row r="16" spans="1:11" ht="12.75">
      <c r="A16" s="42"/>
      <c r="B16" s="43"/>
      <c r="C16" s="43"/>
      <c r="D16" s="51"/>
      <c r="E16" s="60"/>
      <c r="F16" s="51"/>
      <c r="G16" s="52"/>
      <c r="H16" s="52"/>
      <c r="I16" s="53"/>
      <c r="J16" s="51"/>
      <c r="K16" s="51"/>
    </row>
    <row r="17" spans="1:11" ht="12.75">
      <c r="A17" s="42"/>
      <c r="B17" s="56"/>
      <c r="C17" s="43">
        <f>($E$2/$B$1)*SIN(RADIANS($E$1)-RADIANS(B17))*180/PI()</f>
        <v>3.437746770784939</v>
      </c>
      <c r="D17" s="51">
        <f>IF(B17=0,"",IF((B17+$B$3+C17)&gt;360,B17+$B$3+C17-360,IF(B17+$B$3+C17&lt;0,B17+$B$3+C17+360,B17+$B$3+C17)))</f>
      </c>
      <c r="E17" s="60"/>
      <c r="F17" s="51">
        <f>IF(E17=0,"",$B$1*SQRT(1-POWER(RADIANS(C17),2))-$E$2*COS(RADIANS($E$1)-RADIANS(B17)))</f>
      </c>
      <c r="G17" s="52">
        <f>IF(F17="","",(E17/F17*60)/1440)</f>
      </c>
      <c r="H17" s="52">
        <f>IF(ISERR(H15+G17),"",H15+G17)</f>
      </c>
      <c r="I17" s="53"/>
      <c r="J17" s="51">
        <f>IF(G17="","",G17*$B$4*(1440/60))</f>
      </c>
      <c r="K17" s="51">
        <f>IF(ISERR(K15-J17),"",K15-J17)</f>
      </c>
    </row>
    <row r="18" spans="1:11" ht="12.75">
      <c r="A18" s="42"/>
      <c r="B18" s="43"/>
      <c r="C18" s="43"/>
      <c r="D18" s="51"/>
      <c r="E18" s="60"/>
      <c r="F18" s="51"/>
      <c r="G18" s="52"/>
      <c r="H18" s="52"/>
      <c r="I18" s="53"/>
      <c r="J18" s="51"/>
      <c r="K18" s="51"/>
    </row>
    <row r="19" spans="1:11" ht="12.75">
      <c r="A19" s="42"/>
      <c r="B19" s="58"/>
      <c r="C19" s="43">
        <f>($E$2/$B$1)*SIN(RADIANS($E$1)-RADIANS(B19))*180/PI()</f>
        <v>3.437746770784939</v>
      </c>
      <c r="D19" s="51">
        <f>IF(B19=0,"",IF((B19+$B$3+C19)&gt;360,B19+$B$3+C19-360,IF(B19+$B$3+C19&lt;0,B19+$B$3+C19+360,B19+$B$3+C19)))</f>
      </c>
      <c r="E19" s="60"/>
      <c r="F19" s="51">
        <f>IF(E19=0,"",$B$1*SQRT(1-POWER(RADIANS(C19),2))-$E$2*COS(RADIANS($E$1)-RADIANS(B19)))</f>
      </c>
      <c r="G19" s="52">
        <f>IF(F19="","",(E19/F19*60)/1440)</f>
      </c>
      <c r="H19" s="52">
        <f>IF(ISERR(H17+G19),"",H17+G19)</f>
      </c>
      <c r="I19" s="45"/>
      <c r="J19" s="51">
        <f>IF(G19="","",G19*$B$4*(1440/60))</f>
      </c>
      <c r="K19" s="51">
        <f>IF(ISERR(K17-J19),"",K17-J19)</f>
      </c>
    </row>
    <row r="20" spans="1:11" ht="12.75">
      <c r="A20" s="42"/>
      <c r="B20" s="44"/>
      <c r="C20" s="45"/>
      <c r="D20" s="51"/>
      <c r="E20" s="60"/>
      <c r="F20" s="51"/>
      <c r="G20" s="52"/>
      <c r="H20" s="52"/>
      <c r="I20" s="45"/>
      <c r="J20" s="51"/>
      <c r="K20" s="51"/>
    </row>
    <row r="21" spans="1:11" ht="12.75">
      <c r="A21" s="42"/>
      <c r="B21" s="59"/>
      <c r="C21" s="43">
        <f>($E$2/$B$1)*SIN(RADIANS($E$1)-RADIANS(B21))*180/PI()</f>
        <v>3.437746770784939</v>
      </c>
      <c r="D21" s="51">
        <f>IF(B21=0,"",IF((B21+$B$3+C21)&gt;360,B21+$B$3+C21-360,IF(B21+$B$3+C21&lt;0,B21+$B$3+C21+360,B21+$B$3+C21)))</f>
      </c>
      <c r="E21" s="60"/>
      <c r="F21" s="51">
        <f>IF(E21=0,"",$B$1*SQRT(1-POWER(RADIANS(C21),2))-$E$2*COS(RADIANS($E$1)-RADIANS(B21)))</f>
      </c>
      <c r="G21" s="52">
        <f>IF(F21="","",(E21/F21*60)/1440)</f>
      </c>
      <c r="H21" s="52">
        <f>IF(ISERR(H19+G21),"",H19+G21)</f>
      </c>
      <c r="I21" s="45"/>
      <c r="J21" s="51">
        <f>IF(G21="","",G21*$B$4*(1440/60))</f>
      </c>
      <c r="K21" s="51">
        <f>IF(ISERR(K19-J21),"",K19-J21)</f>
      </c>
    </row>
    <row r="22" spans="1:11" ht="12.75">
      <c r="A22" s="42"/>
      <c r="B22" s="45"/>
      <c r="C22" s="45"/>
      <c r="D22" s="51"/>
      <c r="E22" s="60"/>
      <c r="F22" s="51"/>
      <c r="G22" s="52"/>
      <c r="H22" s="52"/>
      <c r="I22" s="45"/>
      <c r="J22" s="51"/>
      <c r="K22" s="51"/>
    </row>
    <row r="23" spans="1:11" ht="12.75">
      <c r="A23" s="42"/>
      <c r="B23" s="59"/>
      <c r="C23" s="43">
        <f>($E$2/$B$1)*SIN(RADIANS($E$1)-RADIANS(B23))*180/PI()</f>
        <v>3.437746770784939</v>
      </c>
      <c r="D23" s="51">
        <f>IF(B23=0,"",IF((B23+$B$3+C23)&gt;360,B23+$B$3+C23-360,IF(B23+$B$3+C23&lt;0,B23+$B$3+C23+360,B23+$B$3+C23)))</f>
      </c>
      <c r="E23" s="60"/>
      <c r="F23" s="51">
        <f>IF(E23=0,"",$B$1*SQRT(1-POWER(RADIANS(C23),2))-$E$2*COS(RADIANS($E$1)-RADIANS(B23)))</f>
      </c>
      <c r="G23" s="52">
        <f>IF(F23="","",(E23/F23*60)/1440)</f>
      </c>
      <c r="H23" s="52">
        <f>IF(ISERR(H21+G23),"",H21+G23)</f>
      </c>
      <c r="I23" s="45"/>
      <c r="J23" s="51">
        <f>IF(G23="","",G23*$B$4*(1440/60))</f>
      </c>
      <c r="K23" s="51">
        <f>IF(ISERR(K21-J23),"",K21-J23)</f>
      </c>
    </row>
    <row r="24" spans="1:11" ht="12.75">
      <c r="A24" s="42"/>
      <c r="B24" s="45"/>
      <c r="C24" s="43"/>
      <c r="D24" s="51"/>
      <c r="E24" s="60"/>
      <c r="F24" s="51"/>
      <c r="G24" s="52"/>
      <c r="H24" s="52"/>
      <c r="I24" s="45"/>
      <c r="J24" s="51"/>
      <c r="K24" s="51"/>
    </row>
    <row r="25" spans="1:11" ht="12.75">
      <c r="A25" s="42"/>
      <c r="B25" s="59"/>
      <c r="C25" s="43">
        <f>($E$2/$B$1)*SIN(RADIANS($E$1)-RADIANS(B25))*180/PI()</f>
        <v>3.437746770784939</v>
      </c>
      <c r="D25" s="51">
        <f>IF(B25=0,"",IF((B25+$B$3+C25)&gt;360,B25+$B$3+C25-360,IF(B25+$B$3+C25&lt;0,B25+$B$3+C25+360,B25+$B$3+C25)))</f>
      </c>
      <c r="E25" s="60"/>
      <c r="F25" s="51">
        <f>IF(E25=0,"",$B$1*SQRT(1-POWER(RADIANS(C25),2))-$E$2*COS(RADIANS($E$1)-RADIANS(B25)))</f>
      </c>
      <c r="G25" s="52">
        <f>IF(F25="","",(E25/F25*60)/1440)</f>
      </c>
      <c r="H25" s="52">
        <f>IF(ISERR(H23+G25),"",H23+G25)</f>
      </c>
      <c r="I25" s="45"/>
      <c r="J25" s="51">
        <f>IF(G25="","",G25*$B$4*(1440/60))</f>
      </c>
      <c r="K25" s="51">
        <f>IF(ISERR(K23-J25),"",K23-J25)</f>
      </c>
    </row>
    <row r="26" spans="1:11" ht="12.75">
      <c r="A26" s="42"/>
      <c r="B26" s="45"/>
      <c r="C26" s="45"/>
      <c r="D26" s="51"/>
      <c r="E26" s="60"/>
      <c r="F26" s="51"/>
      <c r="G26" s="52"/>
      <c r="H26" s="52"/>
      <c r="I26" s="45"/>
      <c r="J26" s="51"/>
      <c r="K26" s="51"/>
    </row>
    <row r="27" spans="1:11" ht="12.75">
      <c r="A27" s="42"/>
      <c r="B27" s="59"/>
      <c r="C27" s="43">
        <f>($E$2/$B$1)*SIN(RADIANS($E$1)-RADIANS(B27))*180/PI()</f>
        <v>3.437746770784939</v>
      </c>
      <c r="D27" s="51">
        <f>IF(B27=0,"",IF((B27+$B$3+C27)&gt;360,B27+$B$3+C27-360,IF(B27+$B$3+C27&lt;0,B27+$B$3+C27+360,B27+$B$3+C27)))</f>
      </c>
      <c r="E27" s="60"/>
      <c r="F27" s="51">
        <f>IF(E27=0,"",$B$1*SQRT(1-POWER(RADIANS(C27),2))-$E$2*COS(RADIANS($E$1)-RADIANS(B27)))</f>
      </c>
      <c r="G27" s="52">
        <f>IF(F27="","",(E27/F27*60)/1440)</f>
      </c>
      <c r="H27" s="52">
        <f>IF(ISERR(H25+G27),"",H25+G27)</f>
      </c>
      <c r="I27" s="45"/>
      <c r="J27" s="51">
        <f>IF(G27="","",G27*$B$4*(1440/60))</f>
      </c>
      <c r="K27" s="51">
        <f>IF(ISERR(K25-J27),"",K25-J27)</f>
      </c>
    </row>
    <row r="28" spans="1:11" ht="12.75">
      <c r="A28" s="42"/>
      <c r="B28" s="45"/>
      <c r="C28" s="45"/>
      <c r="D28" s="51"/>
      <c r="E28" s="60"/>
      <c r="F28" s="51"/>
      <c r="G28" s="52"/>
      <c r="H28" s="52"/>
      <c r="I28" s="45"/>
      <c r="J28" s="51"/>
      <c r="K28" s="51"/>
    </row>
    <row r="29" spans="1:11" ht="12.75">
      <c r="A29" s="42"/>
      <c r="B29" s="59"/>
      <c r="C29" s="43">
        <f>($E$2/$B$1)*SIN(RADIANS($E$1)-RADIANS(B29))*180/PI()</f>
        <v>3.437746770784939</v>
      </c>
      <c r="D29" s="51">
        <f>IF(B29=0,"",IF((B29+$B$3+C29)&gt;360,B29+$B$3+C29-360,IF(B29+$B$3+C29&lt;0,B29+$B$3+C29+360,B29+$B$3+C29)))</f>
      </c>
      <c r="E29" s="60"/>
      <c r="F29" s="51">
        <f>IF(E29=0,"",$B$1*SQRT(1-POWER(RADIANS(C29),2))-$E$2*COS(RADIANS($E$1)-RADIANS(B29)))</f>
      </c>
      <c r="G29" s="52">
        <f>IF(F29="","",(E29/F29*60)/1440)</f>
      </c>
      <c r="H29" s="52">
        <f>IF(ISERR(H27+G29),"",H27+G29)</f>
      </c>
      <c r="I29" s="45"/>
      <c r="J29" s="51">
        <f>IF(G29="","",G29*$B$4*(1440/60))</f>
      </c>
      <c r="K29" s="51">
        <f>IF(ISERR(K27-J29),"",K27-J29)</f>
      </c>
    </row>
    <row r="30" spans="1:11" ht="12.75">
      <c r="A30" s="42"/>
      <c r="B30" s="45"/>
      <c r="C30" s="45"/>
      <c r="D30" s="51"/>
      <c r="E30" s="60"/>
      <c r="F30" s="51"/>
      <c r="G30" s="52"/>
      <c r="H30" s="52"/>
      <c r="I30" s="45"/>
      <c r="J30" s="51"/>
      <c r="K30" s="51"/>
    </row>
  </sheetData>
  <sheetProtection sheet="1" objects="1" scenarios="1"/>
  <mergeCells count="84">
    <mergeCell ref="K27:K28"/>
    <mergeCell ref="K29:K30"/>
    <mergeCell ref="J19:J20"/>
    <mergeCell ref="J21:J22"/>
    <mergeCell ref="K19:K20"/>
    <mergeCell ref="K21:K22"/>
    <mergeCell ref="K23:K24"/>
    <mergeCell ref="K25:K26"/>
    <mergeCell ref="F27:F28"/>
    <mergeCell ref="F29:F30"/>
    <mergeCell ref="J23:J24"/>
    <mergeCell ref="J25:J26"/>
    <mergeCell ref="H23:H24"/>
    <mergeCell ref="H25:H26"/>
    <mergeCell ref="J27:J28"/>
    <mergeCell ref="J29:J30"/>
    <mergeCell ref="G19:G20"/>
    <mergeCell ref="H19:H20"/>
    <mergeCell ref="G21:G22"/>
    <mergeCell ref="G23:G24"/>
    <mergeCell ref="G25:G26"/>
    <mergeCell ref="G27:G28"/>
    <mergeCell ref="G29:G30"/>
    <mergeCell ref="H21:H22"/>
    <mergeCell ref="H27:H28"/>
    <mergeCell ref="H29:H30"/>
    <mergeCell ref="F19:F20"/>
    <mergeCell ref="F23:F24"/>
    <mergeCell ref="F21:F22"/>
    <mergeCell ref="F25:F26"/>
    <mergeCell ref="D25:D26"/>
    <mergeCell ref="D27:D28"/>
    <mergeCell ref="D29:D30"/>
    <mergeCell ref="E25:E26"/>
    <mergeCell ref="E27:E28"/>
    <mergeCell ref="E29:E30"/>
    <mergeCell ref="D7:D8"/>
    <mergeCell ref="D9:D10"/>
    <mergeCell ref="D11:D12"/>
    <mergeCell ref="E7:E8"/>
    <mergeCell ref="E9:E10"/>
    <mergeCell ref="E11:E12"/>
    <mergeCell ref="K15:K16"/>
    <mergeCell ref="K17:K18"/>
    <mergeCell ref="G7:G8"/>
    <mergeCell ref="G9:G10"/>
    <mergeCell ref="K7:K8"/>
    <mergeCell ref="K9:K10"/>
    <mergeCell ref="K11:K12"/>
    <mergeCell ref="K13:K14"/>
    <mergeCell ref="G11:G12"/>
    <mergeCell ref="G13:G14"/>
    <mergeCell ref="J15:J16"/>
    <mergeCell ref="J17:J18"/>
    <mergeCell ref="H15:H16"/>
    <mergeCell ref="H17:H18"/>
    <mergeCell ref="G15:G16"/>
    <mergeCell ref="G17:G18"/>
    <mergeCell ref="H7:H8"/>
    <mergeCell ref="H9:H10"/>
    <mergeCell ref="H11:H12"/>
    <mergeCell ref="H13:H14"/>
    <mergeCell ref="J7:J8"/>
    <mergeCell ref="J9:J10"/>
    <mergeCell ref="J11:J12"/>
    <mergeCell ref="J13:J14"/>
    <mergeCell ref="F15:F16"/>
    <mergeCell ref="F17:F18"/>
    <mergeCell ref="E15:E16"/>
    <mergeCell ref="E17:E18"/>
    <mergeCell ref="F7:F8"/>
    <mergeCell ref="F9:F10"/>
    <mergeCell ref="F11:F12"/>
    <mergeCell ref="F13:F14"/>
    <mergeCell ref="E19:E20"/>
    <mergeCell ref="E21:E22"/>
    <mergeCell ref="E23:E24"/>
    <mergeCell ref="D13:D14"/>
    <mergeCell ref="D19:D20"/>
    <mergeCell ref="D21:D22"/>
    <mergeCell ref="D23:D24"/>
    <mergeCell ref="D15:D16"/>
    <mergeCell ref="D17:D18"/>
    <mergeCell ref="E13:E14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workbookViewId="0" topLeftCell="A4">
      <selection activeCell="I3" sqref="I3"/>
    </sheetView>
  </sheetViews>
  <sheetFormatPr defaultColWidth="9.140625" defaultRowHeight="12.75"/>
  <cols>
    <col min="1" max="1" width="6.7109375" style="0" customWidth="1"/>
    <col min="2" max="2" width="4.421875" style="0" customWidth="1"/>
    <col min="3" max="3" width="6.57421875" style="0" customWidth="1"/>
    <col min="4" max="4" width="4.7109375" style="0" customWidth="1"/>
    <col min="5" max="5" width="4.140625" style="0" customWidth="1"/>
    <col min="6" max="6" width="5.28125" style="3" customWidth="1"/>
    <col min="7" max="7" width="6.28125" style="0" customWidth="1"/>
    <col min="8" max="9" width="4.421875" style="0" customWidth="1"/>
    <col min="10" max="10" width="5.57421875" style="0" customWidth="1"/>
  </cols>
  <sheetData>
    <row r="1" spans="1:10" ht="12.7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4" t="s">
        <v>18</v>
      </c>
      <c r="B2" s="35"/>
      <c r="C2" s="35"/>
      <c r="D2" s="35"/>
      <c r="E2" s="36"/>
      <c r="F2" s="34" t="s">
        <v>19</v>
      </c>
      <c r="G2" s="35"/>
      <c r="H2" s="35"/>
      <c r="I2" s="35"/>
      <c r="J2" s="36"/>
    </row>
    <row r="3" spans="1:10" ht="12.75">
      <c r="A3" s="2"/>
      <c r="B3" s="3"/>
      <c r="C3" s="3"/>
      <c r="D3" s="3"/>
      <c r="E3" s="3"/>
      <c r="F3" s="13" t="s">
        <v>2</v>
      </c>
      <c r="G3" s="18">
        <f>Calculator!B1</f>
        <v>250</v>
      </c>
      <c r="H3" s="14" t="s">
        <v>32</v>
      </c>
      <c r="I3" s="14">
        <f>Calculator!E1</f>
        <v>90</v>
      </c>
      <c r="J3" s="15">
        <f>Calculator!E2</f>
        <v>15</v>
      </c>
    </row>
    <row r="4" spans="1:10" ht="12.75">
      <c r="A4" s="4"/>
      <c r="B4" s="5"/>
      <c r="C4" s="5"/>
      <c r="D4" s="5"/>
      <c r="E4" s="5"/>
      <c r="F4" s="23"/>
      <c r="G4" s="41"/>
      <c r="H4" s="5"/>
      <c r="I4" s="16"/>
      <c r="J4" s="17"/>
    </row>
    <row r="5" spans="1:6" ht="12.75">
      <c r="A5" s="6" t="s">
        <v>20</v>
      </c>
      <c r="F5"/>
    </row>
    <row r="7" spans="1:10" ht="12.75">
      <c r="A7" s="12" t="s">
        <v>21</v>
      </c>
      <c r="B7" s="1"/>
      <c r="C7" s="1"/>
      <c r="D7" s="1"/>
      <c r="E7" s="37" t="s">
        <v>28</v>
      </c>
      <c r="F7" s="38"/>
      <c r="G7" s="39" t="s">
        <v>29</v>
      </c>
      <c r="H7" s="40"/>
      <c r="I7" s="22" t="s">
        <v>30</v>
      </c>
      <c r="J7" s="40"/>
    </row>
    <row r="8" spans="1:10" ht="12.75">
      <c r="A8" s="5"/>
      <c r="B8" s="5"/>
      <c r="C8" s="5"/>
      <c r="D8" s="5"/>
      <c r="E8" s="30">
        <f>SUM(Calculator!E7:E35)</f>
        <v>0</v>
      </c>
      <c r="F8" s="31"/>
      <c r="G8" s="27">
        <f>SUM(Calculator!G7:G32)</f>
        <v>0</v>
      </c>
      <c r="H8" s="28"/>
      <c r="I8" s="29">
        <f>Calculator!E4</f>
        <v>5000</v>
      </c>
      <c r="J8" s="28"/>
    </row>
    <row r="9" spans="1:10" s="7" customFormat="1" ht="22.5">
      <c r="A9" s="8" t="s">
        <v>22</v>
      </c>
      <c r="B9" s="8" t="s">
        <v>23</v>
      </c>
      <c r="C9" s="8"/>
      <c r="D9" s="32" t="s">
        <v>0</v>
      </c>
      <c r="E9" s="8" t="s">
        <v>1</v>
      </c>
      <c r="F9" s="32" t="s">
        <v>24</v>
      </c>
      <c r="G9" s="8" t="s">
        <v>5</v>
      </c>
      <c r="H9" s="11" t="s">
        <v>6</v>
      </c>
      <c r="I9" s="8" t="s">
        <v>7</v>
      </c>
      <c r="J9" s="32" t="s">
        <v>25</v>
      </c>
    </row>
    <row r="10" spans="1:10" ht="12.75">
      <c r="A10" s="10" t="s">
        <v>26</v>
      </c>
      <c r="B10" s="9" t="s">
        <v>27</v>
      </c>
      <c r="C10" s="9"/>
      <c r="D10" s="32"/>
      <c r="E10" s="9"/>
      <c r="F10" s="32"/>
      <c r="G10" s="9"/>
      <c r="H10" s="9"/>
      <c r="I10" s="9"/>
      <c r="J10" s="32"/>
    </row>
    <row r="11" spans="1:10" ht="12.75">
      <c r="A11" s="19">
        <f>IF(Calculator!A7=0,"",Calculator!A7)</f>
      </c>
      <c r="B11" s="19"/>
      <c r="C11" s="19"/>
      <c r="D11" s="24">
        <f>IF(Calculator!D7=0,"",Calculator!D7)</f>
      </c>
      <c r="E11" s="20">
        <f>IF(Calculator!E7=0,"",Calculator!E7)</f>
      </c>
      <c r="F11" s="24">
        <f>IF(Calculator!F7=0,"",Calculator!F7)</f>
      </c>
      <c r="G11" s="21">
        <f>IF(Calculator!G7=0,"",Calculator!G7)</f>
      </c>
      <c r="H11" s="19"/>
      <c r="I11" s="20">
        <f>IF(Calculator!J7=0,"",Calculator!J7)</f>
      </c>
      <c r="J11" s="19"/>
    </row>
    <row r="12" spans="1:10" ht="12.75">
      <c r="A12" s="19">
        <f>IF(Calculator!A8=0,"",Calculator!A8)</f>
      </c>
      <c r="B12" s="19"/>
      <c r="C12" s="19"/>
      <c r="D12" s="26"/>
      <c r="E12" s="20">
        <f>IF(ISERR(E11),"",E11)</f>
      </c>
      <c r="F12" s="25"/>
      <c r="G12" s="21">
        <f>IF(Calculator!H7=0,"",Calculator!H7)</f>
      </c>
      <c r="H12" s="19"/>
      <c r="I12" s="20">
        <f>IF(Calculator!K7=0,"",Calculator!K7)</f>
      </c>
      <c r="J12" s="19"/>
    </row>
    <row r="13" spans="1:10" ht="12.75">
      <c r="A13" s="19">
        <f>IF(Calculator!A9=0,"",Calculator!A9)</f>
      </c>
      <c r="B13" s="19"/>
      <c r="C13" s="19"/>
      <c r="D13" s="24">
        <f>IF(Calculator!D9=0,"",Calculator!D9)</f>
      </c>
      <c r="E13" s="20">
        <f>IF(Calculator!E9=0,"",Calculator!E9)</f>
      </c>
      <c r="F13" s="24">
        <f>IF(Calculator!F9=0,"",Calculator!F9)</f>
      </c>
      <c r="G13" s="21">
        <f>IF(Calculator!G9=0,"",Calculator!G9)</f>
      </c>
      <c r="H13" s="19"/>
      <c r="I13" s="20">
        <f>IF(Calculator!J9=0,"",Calculator!J9)</f>
      </c>
      <c r="J13" s="19"/>
    </row>
    <row r="14" spans="1:10" ht="12.75">
      <c r="A14" s="19">
        <f>IF(Calculator!A10=0,"",Calculator!A10)</f>
      </c>
      <c r="B14" s="19"/>
      <c r="C14" s="19"/>
      <c r="D14" s="26"/>
      <c r="E14" s="20">
        <f>IF(ISERR(E13+E12),"",E13+E12)</f>
      </c>
      <c r="F14" s="25"/>
      <c r="G14" s="21">
        <f>IF(ISERR(G13+G12),"",G13+G12)</f>
      </c>
      <c r="H14" s="19"/>
      <c r="I14" s="20">
        <f>IF(ISERR(I12-I13),"",I12-I13)</f>
      </c>
      <c r="J14" s="19"/>
    </row>
    <row r="15" spans="1:10" ht="12.75">
      <c r="A15" s="19">
        <f>IF(Calculator!A11=0,"",Calculator!A11)</f>
      </c>
      <c r="B15" s="19"/>
      <c r="C15" s="19"/>
      <c r="D15" s="24">
        <f>IF(Calculator!D11=0,"",Calculator!D11)</f>
      </c>
      <c r="E15" s="20">
        <f>IF(Calculator!E11=0,"",Calculator!E11)</f>
      </c>
      <c r="F15" s="24">
        <f>IF(Calculator!F11=0,"",Calculator!F11)</f>
      </c>
      <c r="G15" s="21">
        <f>IF(Calculator!G11=0,"",Calculator!G11)</f>
      </c>
      <c r="H15" s="19"/>
      <c r="I15" s="20">
        <f>IF(Calculator!J11=0,"",Calculator!J11)</f>
      </c>
      <c r="J15" s="19"/>
    </row>
    <row r="16" spans="1:10" ht="12.75">
      <c r="A16" s="19">
        <f>IF(Calculator!A12=0,"",Calculator!A12)</f>
      </c>
      <c r="B16" s="19"/>
      <c r="C16" s="19"/>
      <c r="D16" s="26"/>
      <c r="E16" s="20">
        <f>IF(ISERR(E15+E14),"",E15+E14)</f>
      </c>
      <c r="F16" s="25"/>
      <c r="G16" s="21">
        <f>IF(ISERR(G15+G14),"",G15+G14)</f>
      </c>
      <c r="H16" s="19"/>
      <c r="I16" s="20">
        <f>IF(ISERR(I14-I15),"",I14-I15)</f>
      </c>
      <c r="J16" s="19"/>
    </row>
    <row r="17" spans="1:10" ht="12.75">
      <c r="A17" s="19">
        <f>IF(Calculator!A13=0,"",Calculator!A13)</f>
      </c>
      <c r="B17" s="19"/>
      <c r="C17" s="19"/>
      <c r="D17" s="24">
        <f>IF(Calculator!D13=0,"",Calculator!D13)</f>
      </c>
      <c r="E17" s="20">
        <f>IF(Calculator!E13=0,"",Calculator!E13)</f>
      </c>
      <c r="F17" s="24">
        <f>IF(Calculator!F13=0,"",Calculator!F13)</f>
      </c>
      <c r="G17" s="21">
        <f>IF(Calculator!G13=0,"",Calculator!G13)</f>
      </c>
      <c r="H17" s="19"/>
      <c r="I17" s="20">
        <f>IF(Calculator!J13=0,"",Calculator!J13)</f>
      </c>
      <c r="J17" s="19"/>
    </row>
    <row r="18" spans="1:10" ht="12.75">
      <c r="A18" s="19">
        <f>IF(Calculator!A14=0,"",Calculator!A14)</f>
      </c>
      <c r="B18" s="19"/>
      <c r="C18" s="19"/>
      <c r="D18" s="26"/>
      <c r="E18" s="20">
        <f>IF(ISERR(E17+E16),"",E17+E16)</f>
      </c>
      <c r="F18" s="25"/>
      <c r="G18" s="21">
        <f>IF(ISERR(G17+G16),"",G17+G16)</f>
      </c>
      <c r="H18" s="19"/>
      <c r="I18" s="20">
        <f>IF(ISERR(I16-I17),"",I16-I17)</f>
      </c>
      <c r="J18" s="19"/>
    </row>
    <row r="19" spans="1:10" ht="12.75">
      <c r="A19" s="19">
        <f>IF(Calculator!A15=0,"",Calculator!A15)</f>
      </c>
      <c r="B19" s="19"/>
      <c r="C19" s="19"/>
      <c r="D19" s="24">
        <f>IF(Calculator!D15=0,"",Calculator!D15)</f>
      </c>
      <c r="E19" s="20">
        <f>IF(Calculator!E15=0,"",Calculator!E15)</f>
      </c>
      <c r="F19" s="24">
        <f>IF(Calculator!F15=0,"",Calculator!F15)</f>
      </c>
      <c r="G19" s="21">
        <f>IF(Calculator!G15=0,"",Calculator!G15)</f>
      </c>
      <c r="H19" s="19"/>
      <c r="I19" s="20">
        <f>IF(Calculator!J15=0,"",Calculator!J15)</f>
      </c>
      <c r="J19" s="19"/>
    </row>
    <row r="20" spans="1:10" ht="12.75">
      <c r="A20" s="19">
        <f>IF(Calculator!A16=0,"",Calculator!A16)</f>
      </c>
      <c r="B20" s="19"/>
      <c r="C20" s="19"/>
      <c r="D20" s="26"/>
      <c r="E20" s="20">
        <f>IF(ISERR(E19+E18),"",E19+E18)</f>
      </c>
      <c r="F20" s="25"/>
      <c r="G20" s="21">
        <f>IF(ISERR(G19+G18),"",G19+G18)</f>
      </c>
      <c r="H20" s="19"/>
      <c r="I20" s="20">
        <f>IF(ISERR(I18-I19),"",I18-I19)</f>
      </c>
      <c r="J20" s="19"/>
    </row>
    <row r="21" spans="1:10" ht="12.75">
      <c r="A21" s="19">
        <f>IF(Calculator!A17=0,"",Calculator!A17)</f>
      </c>
      <c r="B21" s="19"/>
      <c r="C21" s="19"/>
      <c r="D21" s="24">
        <f>IF(Calculator!D17=0,"",Calculator!D17)</f>
      </c>
      <c r="E21" s="20">
        <f>IF(Calculator!E17=0,"",Calculator!E17)</f>
      </c>
      <c r="F21" s="24">
        <f>IF(Calculator!F17=0,"",Calculator!F17)</f>
      </c>
      <c r="G21" s="21">
        <f>IF(Calculator!G17=0,"",Calculator!G17)</f>
      </c>
      <c r="H21" s="19"/>
      <c r="I21" s="20">
        <f>IF(Calculator!J17=0,"",Calculator!J17)</f>
      </c>
      <c r="J21" s="19"/>
    </row>
    <row r="22" spans="1:10" ht="12.75">
      <c r="A22" s="19">
        <f>IF(Calculator!A18=0,"",Calculator!A18)</f>
      </c>
      <c r="B22" s="19"/>
      <c r="C22" s="19"/>
      <c r="D22" s="26"/>
      <c r="E22" s="20">
        <f>IF(ISERR(E21+E20),"",E21+E20)</f>
      </c>
      <c r="F22" s="25"/>
      <c r="G22" s="21">
        <f>IF(ISERR(G21+G20),"",G21+G20)</f>
      </c>
      <c r="H22" s="19"/>
      <c r="I22" s="20">
        <f>IF(ISERR(I20-I21),"",I20-I21)</f>
      </c>
      <c r="J22" s="19"/>
    </row>
    <row r="23" spans="1:10" ht="12.75">
      <c r="A23" s="19">
        <f>IF(Calculator!A19=0,"",Calculator!A19)</f>
      </c>
      <c r="B23" s="19"/>
      <c r="C23" s="19"/>
      <c r="D23" s="24">
        <f>IF(Calculator!D19=0,"",Calculator!D19)</f>
      </c>
      <c r="E23" s="20">
        <f>IF(Calculator!E19=0,"",Calculator!E19)</f>
      </c>
      <c r="F23" s="24">
        <f>IF(Calculator!F19=0,"",Calculator!F19)</f>
      </c>
      <c r="G23" s="21">
        <f>IF(Calculator!G19=0,"",Calculator!G19)</f>
      </c>
      <c r="H23" s="19"/>
      <c r="I23" s="20">
        <f>IF(Calculator!J19=0,"",Calculator!J19)</f>
      </c>
      <c r="J23" s="19"/>
    </row>
    <row r="24" spans="1:10" ht="12.75">
      <c r="A24" s="19">
        <f>IF(Calculator!A20=0,"",Calculator!A20)</f>
      </c>
      <c r="B24" s="19"/>
      <c r="C24" s="19"/>
      <c r="D24" s="26"/>
      <c r="E24" s="20">
        <f>IF(ISERR(E23+E22),"",E23+E22)</f>
      </c>
      <c r="F24" s="25"/>
      <c r="G24" s="21">
        <f>IF(ISERR(G23+G22),"",G23+G22)</f>
      </c>
      <c r="H24" s="19"/>
      <c r="I24" s="20">
        <f>IF(ISERR(I22-I23),"",I22-I23)</f>
      </c>
      <c r="J24" s="19"/>
    </row>
    <row r="25" spans="1:10" ht="12.75">
      <c r="A25" s="19">
        <f>IF(Calculator!A21=0,"",Calculator!A21)</f>
      </c>
      <c r="B25" s="19"/>
      <c r="C25" s="19"/>
      <c r="D25" s="24">
        <f>IF(Calculator!D21=0,"",Calculator!D21)</f>
      </c>
      <c r="E25" s="20">
        <f>IF(Calculator!E21=0,"",Calculator!E21)</f>
      </c>
      <c r="F25" s="24">
        <f>IF(Calculator!F23=0,"",Calculator!F23)</f>
      </c>
      <c r="G25" s="21">
        <f>IF(Calculator!G21=0,"",Calculator!G21)</f>
      </c>
      <c r="H25" s="19"/>
      <c r="I25" s="20">
        <f>IF(Calculator!J21=0,"",Calculator!J21)</f>
      </c>
      <c r="J25" s="19"/>
    </row>
    <row r="26" spans="1:10" ht="12.75">
      <c r="A26" s="19">
        <f>IF(Calculator!A22=0,"",Calculator!A22)</f>
      </c>
      <c r="B26" s="19"/>
      <c r="C26" s="19"/>
      <c r="D26" s="26"/>
      <c r="E26" s="20">
        <f>IF(ISERR(E25+E24),"",E25+E24)</f>
      </c>
      <c r="F26" s="25"/>
      <c r="G26" s="21">
        <f>IF(ISERR(G25+G24),"",G25+G24)</f>
      </c>
      <c r="H26" s="19"/>
      <c r="I26" s="20">
        <f>IF(ISERR(I24-I25),"",I24-I25)</f>
      </c>
      <c r="J26" s="19"/>
    </row>
    <row r="27" spans="1:10" ht="12.75">
      <c r="A27" s="19">
        <f>IF(Calculator!A23=0,"",Calculator!A23)</f>
      </c>
      <c r="B27" s="19"/>
      <c r="C27" s="19"/>
      <c r="D27" s="24">
        <f>IF(Calculator!D23=0,"",Calculator!D23)</f>
      </c>
      <c r="E27" s="20">
        <f>IF(Calculator!E23=0,"",Calculator!E23)</f>
      </c>
      <c r="F27" s="24">
        <f>IF(Calculator!F25=0,"",Calculator!F25)</f>
      </c>
      <c r="G27" s="21">
        <f>IF(Calculator!G23=0,"",Calculator!G23)</f>
      </c>
      <c r="H27" s="19"/>
      <c r="I27" s="20">
        <f>IF(Calculator!J23=0,"",Calculator!J23)</f>
      </c>
      <c r="J27" s="19"/>
    </row>
    <row r="28" spans="1:10" ht="12.75">
      <c r="A28" s="19">
        <f>IF(Calculator!A24=0,"",Calculator!A24)</f>
      </c>
      <c r="B28" s="19"/>
      <c r="C28" s="19"/>
      <c r="D28" s="26"/>
      <c r="E28" s="20">
        <f>IF(ISERR(E27+E26),"",E27+E26)</f>
      </c>
      <c r="F28" s="25"/>
      <c r="G28" s="21">
        <f>IF(ISERR(G27+G26),"",G27+G26)</f>
      </c>
      <c r="H28" s="19"/>
      <c r="I28" s="20">
        <f>IF(ISERR(I26-I27),"",I26-I27)</f>
      </c>
      <c r="J28" s="19"/>
    </row>
    <row r="29" spans="1:10" ht="12.75">
      <c r="A29" s="19">
        <f>IF(Calculator!A25=0,"",Calculator!A25)</f>
      </c>
      <c r="B29" s="19"/>
      <c r="C29" s="19"/>
      <c r="D29" s="24">
        <f>IF(Calculator!D25=0,"",Calculator!D25)</f>
      </c>
      <c r="E29" s="20">
        <f>IF(Calculator!E25=0,"",Calculator!E25)</f>
      </c>
      <c r="F29" s="24">
        <f>IF(Calculator!F25=0,"",Calculator!F25)</f>
      </c>
      <c r="G29" s="21">
        <f>IF(Calculator!G25=0,"",Calculator!G25)</f>
      </c>
      <c r="H29" s="19"/>
      <c r="I29" s="20">
        <f>IF(Calculator!J25=0,"",Calculator!J25)</f>
      </c>
      <c r="J29" s="19"/>
    </row>
    <row r="30" spans="1:10" ht="12.75">
      <c r="A30" s="19">
        <f>IF(Calculator!A26=0,"",Calculator!A26)</f>
      </c>
      <c r="B30" s="19"/>
      <c r="C30" s="19"/>
      <c r="D30" s="26"/>
      <c r="E30" s="20">
        <f>IF(ISERR(E29+E28),"",E29+E28)</f>
      </c>
      <c r="F30" s="25"/>
      <c r="G30" s="21">
        <f>IF(ISERR(G29+G28),"",G29+G28)</f>
      </c>
      <c r="H30" s="19"/>
      <c r="I30" s="20">
        <f>IF(ISERR(I28-I29),"",I28-I29)</f>
      </c>
      <c r="J30" s="19"/>
    </row>
    <row r="31" spans="1:10" ht="12.75">
      <c r="A31" s="19">
        <f>IF(Calculator!A27=0,"",Calculator!A27)</f>
      </c>
      <c r="B31" s="19"/>
      <c r="C31" s="19"/>
      <c r="D31" s="24">
        <f>IF(Calculator!D27=0,"",Calculator!D27)</f>
      </c>
      <c r="E31" s="20">
        <f>IF(Calculator!E27=0,"",Calculator!E27)</f>
      </c>
      <c r="F31" s="24">
        <f>IF(Calculator!F27=0,"",Calculator!F27)</f>
      </c>
      <c r="G31" s="21">
        <f>IF(Calculator!G27=0,"",Calculator!G27)</f>
      </c>
      <c r="H31" s="19"/>
      <c r="I31" s="20">
        <f>IF(Calculator!J27=0,"",Calculator!J27)</f>
      </c>
      <c r="J31" s="19"/>
    </row>
    <row r="32" spans="1:10" ht="12.75">
      <c r="A32" s="19">
        <f>IF(Calculator!A28=0,"",Calculator!A28)</f>
      </c>
      <c r="B32" s="19"/>
      <c r="C32" s="19"/>
      <c r="D32" s="26"/>
      <c r="E32" s="20">
        <f>IF(ISERR(E31+E30),"",E31+E30)</f>
      </c>
      <c r="F32" s="25"/>
      <c r="G32" s="21">
        <f>IF(ISERR(G31+G30),"",G31+G30)</f>
      </c>
      <c r="H32" s="19"/>
      <c r="I32" s="20">
        <f>IF(ISERR(I30-I31),"",I30-I31)</f>
      </c>
      <c r="J32" s="19"/>
    </row>
    <row r="33" spans="1:10" ht="12.75">
      <c r="A33" s="19">
        <f>IF(Calculator!A29=0,"",Calculator!A29)</f>
      </c>
      <c r="B33" s="19"/>
      <c r="C33" s="19"/>
      <c r="D33" s="24">
        <f>IF(Calculator!D29=0,"",Calculator!D29)</f>
      </c>
      <c r="E33" s="20">
        <f>IF(Calculator!E29=0,"",Calculator!E29)</f>
      </c>
      <c r="F33" s="24">
        <f>IF(Calculator!F29=0,"",Calculator!F29)</f>
      </c>
      <c r="G33" s="21">
        <f>IF(Calculator!G29=0,"",Calculator!G29)</f>
      </c>
      <c r="H33" s="19"/>
      <c r="I33" s="20">
        <f>IF(Calculator!J29=0,"",Calculator!J29)</f>
      </c>
      <c r="J33" s="19"/>
    </row>
    <row r="34" spans="1:10" ht="12.75">
      <c r="A34" s="19">
        <f>IF(Calculator!A30=0,"",Calculator!A30)</f>
      </c>
      <c r="B34" s="19"/>
      <c r="C34" s="19"/>
      <c r="D34" s="26"/>
      <c r="E34" s="20">
        <f>IF(ISERR(E33+E32),"",E33+E32)</f>
      </c>
      <c r="F34" s="25"/>
      <c r="G34" s="21">
        <f>IF(ISERR(G33+G32),"",G33+G32)</f>
      </c>
      <c r="H34" s="19"/>
      <c r="I34" s="20">
        <f>IF(ISERR(I32-I33),"",I32-I33)</f>
      </c>
      <c r="J34" s="19"/>
    </row>
  </sheetData>
  <mergeCells count="37">
    <mergeCell ref="A1:J1"/>
    <mergeCell ref="A2:E2"/>
    <mergeCell ref="F2:J2"/>
    <mergeCell ref="E7:F7"/>
    <mergeCell ref="G7:H7"/>
    <mergeCell ref="I7:J7"/>
    <mergeCell ref="F4:G4"/>
    <mergeCell ref="D11:D12"/>
    <mergeCell ref="D13:D14"/>
    <mergeCell ref="G8:H8"/>
    <mergeCell ref="I8:J8"/>
    <mergeCell ref="E8:F8"/>
    <mergeCell ref="D9:D10"/>
    <mergeCell ref="F9:F10"/>
    <mergeCell ref="J9:J10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</mergeCells>
  <printOptions/>
  <pageMargins left="0.75" right="0.75" top="1" bottom="1" header="0.5" footer="0.5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Allen</dc:creator>
  <cp:keywords/>
  <dc:description/>
  <cp:lastModifiedBy>Dan Allen</cp:lastModifiedBy>
  <cp:lastPrinted>2005-11-08T03:51:36Z</cp:lastPrinted>
  <dcterms:created xsi:type="dcterms:W3CDTF">2005-11-05T22:52:32Z</dcterms:created>
  <dcterms:modified xsi:type="dcterms:W3CDTF">2005-11-18T03:47:46Z</dcterms:modified>
  <cp:category/>
  <cp:version/>
  <cp:contentType/>
  <cp:contentStatus/>
</cp:coreProperties>
</file>